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60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feiuser/Dropbox/Pauline/01 Supervisor/Foothill/Governance/2019-2020/08 May/Attachements/"/>
    </mc:Choice>
  </mc:AlternateContent>
  <bookViews>
    <workbookView xWindow="0" yWindow="460" windowWidth="28800" windowHeight="17040" tabRatio="500"/>
  </bookViews>
  <sheets>
    <sheet name="Summary Fund 114" sheetId="26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262" l="1"/>
  <c r="H57" i="262"/>
  <c r="I57" i="262"/>
  <c r="J57" i="262"/>
  <c r="K57" i="262"/>
  <c r="L57" i="262"/>
  <c r="F57" i="262"/>
  <c r="G48" i="262"/>
  <c r="H48" i="262"/>
  <c r="I48" i="262"/>
  <c r="J48" i="262"/>
  <c r="K48" i="262"/>
  <c r="L48" i="262"/>
  <c r="F48" i="262"/>
  <c r="G45" i="262"/>
  <c r="H45" i="262"/>
  <c r="I45" i="262"/>
  <c r="J45" i="262"/>
  <c r="K45" i="262"/>
  <c r="L45" i="262"/>
  <c r="F45" i="262"/>
  <c r="G41" i="262"/>
  <c r="H41" i="262"/>
  <c r="I41" i="262"/>
  <c r="J41" i="262"/>
  <c r="K41" i="262"/>
  <c r="L41" i="262"/>
  <c r="F41" i="262"/>
  <c r="G30" i="262"/>
  <c r="H30" i="262"/>
  <c r="I30" i="262"/>
  <c r="J30" i="262"/>
  <c r="K30" i="262"/>
  <c r="L30" i="262"/>
  <c r="F30" i="262"/>
  <c r="F49" i="262"/>
  <c r="F58" i="262"/>
  <c r="G17" i="262"/>
  <c r="H17" i="262"/>
  <c r="I17" i="262"/>
  <c r="J17" i="262"/>
  <c r="K17" i="262"/>
  <c r="L17" i="262"/>
  <c r="F17" i="262"/>
  <c r="G12" i="262"/>
  <c r="H12" i="262"/>
  <c r="H49" i="262"/>
  <c r="H58" i="262"/>
  <c r="I12" i="262"/>
  <c r="J12" i="262"/>
  <c r="K12" i="262"/>
  <c r="L12" i="262"/>
  <c r="L49" i="262"/>
  <c r="L58" i="262"/>
  <c r="F12" i="262"/>
  <c r="K49" i="262"/>
  <c r="K58" i="262"/>
  <c r="G49" i="262"/>
  <c r="G58" i="262"/>
  <c r="J49" i="262"/>
  <c r="J58" i="262"/>
  <c r="I49" i="262"/>
  <c r="I58" i="262"/>
</calcChain>
</file>

<file path=xl/sharedStrings.xml><?xml version="1.0" encoding="utf-8"?>
<sst xmlns="http://schemas.openxmlformats.org/spreadsheetml/2006/main" count="89" uniqueCount="54">
  <si>
    <t>FHDA Education Center</t>
  </si>
  <si>
    <t>FH President's Office</t>
  </si>
  <si>
    <t>114000-General Operating- Unrestricted (Campus Revenue)</t>
  </si>
  <si>
    <t>Encumbrances</t>
  </si>
  <si>
    <t>Krause Center for Innovation (KCI)</t>
  </si>
  <si>
    <t>Budget Reservations</t>
  </si>
  <si>
    <t>Biological &amp; Health Sciences Div</t>
  </si>
  <si>
    <t>Original Budget</t>
  </si>
  <si>
    <t>Total F14 Campus Revenue</t>
  </si>
  <si>
    <t>114000-General Operating- Unrestricted (Non-Revenue)</t>
  </si>
  <si>
    <t>Financial Aid</t>
  </si>
  <si>
    <t>Business &amp; Social Sciences Div</t>
  </si>
  <si>
    <t>Workforce Dev &amp; CTE</t>
  </si>
  <si>
    <t>YTD Actuals</t>
  </si>
  <si>
    <t>Revised Budget</t>
  </si>
  <si>
    <t>Kinesiology &amp; Athletics Div</t>
  </si>
  <si>
    <t>Disability Resource Ctr &amp; Vet Prog</t>
  </si>
  <si>
    <t>Instruction &amp; Institutional Resrch</t>
    <phoneticPr fontId="2" type="noConversion"/>
  </si>
  <si>
    <t>Student Services</t>
  </si>
  <si>
    <t>Workforce Dev &amp; Instl Advancmnt</t>
  </si>
  <si>
    <t>Fine Arts &amp; Communication</t>
  </si>
  <si>
    <t>Student Services</t>
    <phoneticPr fontId="2" type="noConversion"/>
  </si>
  <si>
    <t>Admissions &amp; Records</t>
  </si>
  <si>
    <t>Total F14 Non Revenue</t>
  </si>
  <si>
    <t>Finance &amp; Administrative Services</t>
  </si>
  <si>
    <t>Budget Balance Available</t>
  </si>
  <si>
    <t>Student Affairs &amp; Activities</t>
  </si>
  <si>
    <t>Instruction &amp; Institutional Resrch</t>
  </si>
  <si>
    <t>General Operating- Unrestricted</t>
  </si>
  <si>
    <t>International Student Programs</t>
  </si>
  <si>
    <t>Faculty &amp; Staff</t>
  </si>
  <si>
    <t>Language Arts</t>
  </si>
  <si>
    <t>College Wide</t>
  </si>
  <si>
    <t>Phys Sci, Math &amp; Engr Division</t>
  </si>
  <si>
    <t>FH President</t>
  </si>
  <si>
    <t>Equal Opport Progm EOPS &amp; Com Progm</t>
  </si>
  <si>
    <t>FH Fund 14 B Balances</t>
  </si>
  <si>
    <t>Budget Adjustments</t>
  </si>
  <si>
    <t>Fund/Division</t>
  </si>
  <si>
    <t>Facilities &amp; Operations</t>
  </si>
  <si>
    <t>Business &amp; Educ Partnerships</t>
  </si>
  <si>
    <t>Counseling</t>
  </si>
  <si>
    <t>FH Inst'l Equity, Diversity &amp; Incl</t>
  </si>
  <si>
    <t>Marketing, Outreach and Community Relations</t>
  </si>
  <si>
    <t>Marketing, Outreach and Comm Relati</t>
  </si>
  <si>
    <t>Grand Total</t>
  </si>
  <si>
    <t>FY 19-20</t>
  </si>
  <si>
    <t>Finance &amp; Admin Services</t>
  </si>
  <si>
    <t>Foothill Online Learning (inc.Technology)</t>
  </si>
  <si>
    <t>Learning Resource Center</t>
  </si>
  <si>
    <t>As of  March 31, 2020</t>
  </si>
  <si>
    <t>$1 M (2020-21)</t>
  </si>
  <si>
    <t>$1.5 M (2019-20)</t>
  </si>
  <si>
    <t>$500k (2020-21)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</si>
</sst>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Verdana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2"/>
      <color indexed="48"/>
      <name val="Verdana"/>
      <family val="2"/>
    </font>
    <font>
      <b/>
      <u/>
      <sz val="12"/>
      <name val="Verdana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i/>
      <sz val="12"/>
      <color rgb="FF0070C0"/>
      <name val="Verdana"/>
      <family val="2"/>
    </font>
    <font>
      <i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0" fontId="4" fillId="0" borderId="0" xfId="0" applyNumberFormat="1" applyFont="1"/>
    <xf numFmtId="40" fontId="3" fillId="0" borderId="0" xfId="0" applyNumberFormat="1" applyFont="1"/>
    <xf numFmtId="40" fontId="3" fillId="2" borderId="1" xfId="0" applyNumberFormat="1" applyFont="1" applyFill="1" applyBorder="1" applyAlignment="1">
      <alignment wrapText="1"/>
    </xf>
    <xf numFmtId="40" fontId="6" fillId="0" borderId="0" xfId="0" applyNumberFormat="1" applyFont="1"/>
    <xf numFmtId="40" fontId="3" fillId="0" borderId="2" xfId="0" applyNumberFormat="1" applyFont="1" applyBorder="1"/>
    <xf numFmtId="40" fontId="7" fillId="0" borderId="0" xfId="0" applyNumberFormat="1" applyFont="1"/>
    <xf numFmtId="40" fontId="5" fillId="0" borderId="0" xfId="0" applyNumberFormat="1" applyFont="1"/>
    <xf numFmtId="40" fontId="6" fillId="0" borderId="0" xfId="0" applyNumberFormat="1" applyFont="1" applyBorder="1"/>
    <xf numFmtId="0" fontId="6" fillId="0" borderId="0" xfId="0" applyFont="1" applyBorder="1"/>
    <xf numFmtId="0" fontId="9" fillId="3" borderId="0" xfId="0" applyFont="1" applyFill="1"/>
    <xf numFmtId="40" fontId="10" fillId="3" borderId="0" xfId="0" applyNumberFormat="1" applyFont="1" applyFill="1"/>
    <xf numFmtId="40" fontId="9" fillId="3" borderId="0" xfId="0" applyNumberFormat="1" applyFont="1" applyFill="1"/>
    <xf numFmtId="0" fontId="9" fillId="0" borderId="0" xfId="0" applyFont="1"/>
    <xf numFmtId="40" fontId="10" fillId="0" borderId="0" xfId="0" applyNumberFormat="1" applyFont="1"/>
    <xf numFmtId="40" fontId="9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40" fontId="4" fillId="4" borderId="0" xfId="0" applyNumberFormat="1" applyFont="1" applyFill="1"/>
    <xf numFmtId="40" fontId="5" fillId="0" borderId="0" xfId="0" applyNumberFormat="1" applyFon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E1" workbookViewId="0">
      <selection activeCell="M5" sqref="M5"/>
    </sheetView>
  </sheetViews>
  <sheetFormatPr baseColWidth="10" defaultRowHeight="16" x14ac:dyDescent="0.2"/>
  <cols>
    <col min="1" max="1" width="11" style="1" hidden="1" customWidth="1"/>
    <col min="2" max="2" width="0" style="1" hidden="1" customWidth="1"/>
    <col min="3" max="4" width="11" style="1" hidden="1" customWidth="1"/>
    <col min="5" max="5" width="53.1640625" style="1" customWidth="1"/>
    <col min="6" max="6" width="18.33203125" style="3" bestFit="1" customWidth="1"/>
    <col min="7" max="7" width="21.83203125" style="3" bestFit="1" customWidth="1"/>
    <col min="8" max="9" width="18.33203125" style="3" bestFit="1" customWidth="1"/>
    <col min="10" max="10" width="16" style="3" bestFit="1" customWidth="1"/>
    <col min="11" max="11" width="16" style="3" customWidth="1"/>
    <col min="12" max="12" width="20.1640625" style="3" customWidth="1"/>
    <col min="13" max="13" width="24.33203125" style="1" customWidth="1"/>
    <col min="14" max="14" width="16" style="1" bestFit="1" customWidth="1"/>
    <col min="15" max="16384" width="10.83203125" style="1"/>
  </cols>
  <sheetData>
    <row r="1" spans="1:13" x14ac:dyDescent="0.2">
      <c r="E1" s="2" t="s">
        <v>36</v>
      </c>
    </row>
    <row r="2" spans="1:13" x14ac:dyDescent="0.2">
      <c r="E2" s="2" t="s">
        <v>50</v>
      </c>
    </row>
    <row r="3" spans="1:13" x14ac:dyDescent="0.2">
      <c r="E3" s="2" t="s">
        <v>46</v>
      </c>
    </row>
    <row r="4" spans="1:13" x14ac:dyDescent="0.2">
      <c r="E4" s="3"/>
    </row>
    <row r="5" spans="1:13" ht="32" x14ac:dyDescent="0.2">
      <c r="E5" s="4" t="s">
        <v>38</v>
      </c>
      <c r="F5" s="4" t="s">
        <v>7</v>
      </c>
      <c r="G5" s="4" t="s">
        <v>37</v>
      </c>
      <c r="H5" s="4" t="s">
        <v>14</v>
      </c>
      <c r="I5" s="4" t="s">
        <v>13</v>
      </c>
      <c r="J5" s="4" t="s">
        <v>3</v>
      </c>
      <c r="K5" s="4" t="s">
        <v>5</v>
      </c>
      <c r="L5" s="4" t="s">
        <v>25</v>
      </c>
      <c r="M5" s="18">
        <v>1320</v>
      </c>
    </row>
    <row r="7" spans="1:13" x14ac:dyDescent="0.2">
      <c r="E7" s="22" t="s">
        <v>9</v>
      </c>
      <c r="F7" s="22"/>
      <c r="G7" s="22"/>
    </row>
    <row r="9" spans="1:13" x14ac:dyDescent="0.2">
      <c r="E9" s="5" t="s">
        <v>34</v>
      </c>
    </row>
    <row r="10" spans="1:13" x14ac:dyDescent="0.2">
      <c r="A10" s="1">
        <v>114000</v>
      </c>
      <c r="B10" s="1" t="s">
        <v>28</v>
      </c>
      <c r="C10" s="1">
        <v>10</v>
      </c>
      <c r="D10" s="1">
        <v>100</v>
      </c>
      <c r="E10" s="1" t="s">
        <v>1</v>
      </c>
      <c r="F10" s="3">
        <v>57337.65</v>
      </c>
      <c r="G10" s="3">
        <v>48425.04</v>
      </c>
      <c r="H10" s="3">
        <v>105762.69</v>
      </c>
      <c r="I10" s="3">
        <v>53732.72</v>
      </c>
      <c r="J10" s="3">
        <v>0</v>
      </c>
      <c r="K10" s="3">
        <v>0</v>
      </c>
      <c r="L10" s="3">
        <v>52029.97</v>
      </c>
    </row>
    <row r="11" spans="1:13" x14ac:dyDescent="0.2">
      <c r="A11" s="1">
        <v>114000</v>
      </c>
      <c r="B11" s="1" t="s">
        <v>28</v>
      </c>
      <c r="C11" s="1">
        <v>10</v>
      </c>
      <c r="D11" s="1">
        <v>101</v>
      </c>
      <c r="E11" s="1" t="s">
        <v>42</v>
      </c>
      <c r="F11" s="6">
        <v>22645.17</v>
      </c>
      <c r="G11" s="6">
        <v>273293.95</v>
      </c>
      <c r="H11" s="6">
        <v>295939.12</v>
      </c>
      <c r="I11" s="6">
        <v>13355.71</v>
      </c>
      <c r="J11" s="6">
        <v>0</v>
      </c>
      <c r="K11" s="6">
        <v>0</v>
      </c>
      <c r="L11" s="6">
        <v>282583.40999999997</v>
      </c>
    </row>
    <row r="12" spans="1:13" x14ac:dyDescent="0.2">
      <c r="F12" s="7">
        <f>SUM(F10:F11)</f>
        <v>79982.820000000007</v>
      </c>
      <c r="G12" s="7">
        <f t="shared" ref="G12:L12" si="0">SUM(G10:G11)</f>
        <v>321718.99</v>
      </c>
      <c r="H12" s="7">
        <f t="shared" si="0"/>
        <v>401701.81</v>
      </c>
      <c r="I12" s="7">
        <f t="shared" si="0"/>
        <v>67088.429999999993</v>
      </c>
      <c r="J12" s="7">
        <f t="shared" si="0"/>
        <v>0</v>
      </c>
      <c r="K12" s="7">
        <f t="shared" si="0"/>
        <v>0</v>
      </c>
      <c r="L12" s="7">
        <f t="shared" si="0"/>
        <v>334613.38</v>
      </c>
      <c r="M12" s="19"/>
    </row>
    <row r="13" spans="1:13" x14ac:dyDescent="0.2">
      <c r="E13" s="9" t="s">
        <v>47</v>
      </c>
      <c r="M13" s="20"/>
    </row>
    <row r="14" spans="1:13" x14ac:dyDescent="0.2">
      <c r="A14" s="1">
        <v>114000</v>
      </c>
      <c r="B14" s="1" t="s">
        <v>28</v>
      </c>
      <c r="C14" s="1">
        <v>11</v>
      </c>
      <c r="D14" s="1">
        <v>110</v>
      </c>
      <c r="E14" s="1" t="s">
        <v>24</v>
      </c>
      <c r="F14" s="3">
        <v>39653.15</v>
      </c>
      <c r="G14" s="3">
        <v>795031.25</v>
      </c>
      <c r="H14" s="3">
        <v>834684.4</v>
      </c>
      <c r="I14" s="3">
        <v>29352.47</v>
      </c>
      <c r="J14" s="3">
        <v>29693.64</v>
      </c>
      <c r="K14" s="3">
        <v>0</v>
      </c>
      <c r="L14" s="3">
        <v>775638.29</v>
      </c>
      <c r="M14" s="20" t="s">
        <v>51</v>
      </c>
    </row>
    <row r="15" spans="1:13" x14ac:dyDescent="0.2">
      <c r="A15" s="1">
        <v>114000</v>
      </c>
      <c r="B15" s="1" t="s">
        <v>28</v>
      </c>
      <c r="C15" s="1">
        <v>11</v>
      </c>
      <c r="D15" s="1">
        <v>113</v>
      </c>
      <c r="E15" s="1" t="s">
        <v>39</v>
      </c>
      <c r="F15" s="3">
        <v>13426.59</v>
      </c>
      <c r="G15" s="3">
        <v>28797.61</v>
      </c>
      <c r="H15" s="3">
        <v>42224.2</v>
      </c>
      <c r="I15" s="3">
        <v>29181.46</v>
      </c>
      <c r="J15" s="3">
        <v>23993.53</v>
      </c>
      <c r="K15" s="3">
        <v>0</v>
      </c>
      <c r="L15" s="3">
        <v>-10950.79</v>
      </c>
      <c r="M15" s="20"/>
    </row>
    <row r="16" spans="1:13" x14ac:dyDescent="0.2">
      <c r="A16" s="1">
        <v>114000</v>
      </c>
      <c r="B16" s="1" t="s">
        <v>28</v>
      </c>
      <c r="C16" s="1">
        <v>11</v>
      </c>
      <c r="D16" s="1">
        <v>114</v>
      </c>
      <c r="E16" s="1" t="s">
        <v>32</v>
      </c>
      <c r="F16" s="6">
        <v>136430.76999999999</v>
      </c>
      <c r="G16" s="6">
        <v>1705256.06</v>
      </c>
      <c r="H16" s="6">
        <v>1841686.83</v>
      </c>
      <c r="I16" s="6">
        <v>82751.820000000007</v>
      </c>
      <c r="J16" s="6">
        <v>2604.88</v>
      </c>
      <c r="K16" s="6">
        <v>0</v>
      </c>
      <c r="L16" s="6">
        <v>1756330.13</v>
      </c>
      <c r="M16" s="20" t="s">
        <v>52</v>
      </c>
    </row>
    <row r="17" spans="1:14" x14ac:dyDescent="0.2">
      <c r="F17" s="7">
        <f>SUM(F14:F16)</f>
        <v>189510.51</v>
      </c>
      <c r="G17" s="7">
        <f t="shared" ref="G17:L17" si="1">SUM(G14:G16)</f>
        <v>2529084.92</v>
      </c>
      <c r="H17" s="7">
        <f t="shared" si="1"/>
        <v>2718595.43</v>
      </c>
      <c r="I17" s="7">
        <f t="shared" si="1"/>
        <v>141285.75</v>
      </c>
      <c r="J17" s="7">
        <f t="shared" si="1"/>
        <v>56292.049999999996</v>
      </c>
      <c r="K17" s="7">
        <f t="shared" si="1"/>
        <v>0</v>
      </c>
      <c r="L17" s="7">
        <f t="shared" si="1"/>
        <v>2521017.63</v>
      </c>
      <c r="M17" s="20"/>
    </row>
    <row r="18" spans="1:14" x14ac:dyDescent="0.2">
      <c r="E18" s="5" t="s">
        <v>17</v>
      </c>
      <c r="M18" s="20"/>
    </row>
    <row r="19" spans="1:14" x14ac:dyDescent="0.2">
      <c r="A19" s="1">
        <v>114000</v>
      </c>
      <c r="B19" s="1" t="s">
        <v>28</v>
      </c>
      <c r="C19" s="1">
        <v>12</v>
      </c>
      <c r="D19" s="1">
        <v>120</v>
      </c>
      <c r="E19" s="11" t="s">
        <v>27</v>
      </c>
      <c r="F19" s="12">
        <v>41530.19</v>
      </c>
      <c r="G19" s="12">
        <v>215735.96</v>
      </c>
      <c r="H19" s="12">
        <v>257266.15</v>
      </c>
      <c r="I19" s="12">
        <v>107491.53</v>
      </c>
      <c r="J19" s="12">
        <v>109681.5</v>
      </c>
      <c r="K19" s="12">
        <v>0</v>
      </c>
      <c r="L19" s="13">
        <v>40093.120000000003</v>
      </c>
      <c r="M19" s="2"/>
    </row>
    <row r="20" spans="1:14" x14ac:dyDescent="0.2">
      <c r="A20" s="1">
        <v>114000</v>
      </c>
      <c r="B20" s="1" t="s">
        <v>28</v>
      </c>
      <c r="C20" s="1">
        <v>12</v>
      </c>
      <c r="D20" s="1">
        <v>121</v>
      </c>
      <c r="E20" s="1" t="s">
        <v>11</v>
      </c>
      <c r="F20" s="3">
        <v>61135.98</v>
      </c>
      <c r="G20" s="3">
        <v>61075.58</v>
      </c>
      <c r="H20" s="3">
        <v>122211.56</v>
      </c>
      <c r="I20" s="3">
        <v>44376.07</v>
      </c>
      <c r="J20" s="3">
        <v>9178.09</v>
      </c>
      <c r="K20" s="3">
        <v>0</v>
      </c>
      <c r="L20" s="3">
        <v>68657.399999999994</v>
      </c>
      <c r="M20" s="20"/>
    </row>
    <row r="21" spans="1:14" x14ac:dyDescent="0.2">
      <c r="A21" s="1">
        <v>114000</v>
      </c>
      <c r="B21" s="1" t="s">
        <v>28</v>
      </c>
      <c r="C21" s="1">
        <v>12</v>
      </c>
      <c r="D21" s="1">
        <v>123</v>
      </c>
      <c r="E21" s="1" t="s">
        <v>31</v>
      </c>
      <c r="F21" s="3">
        <v>56449.83</v>
      </c>
      <c r="G21" s="3">
        <v>23386.89</v>
      </c>
      <c r="H21" s="3">
        <v>79836.72</v>
      </c>
      <c r="I21" s="3">
        <v>9035.98</v>
      </c>
      <c r="J21" s="3">
        <v>6457.22</v>
      </c>
      <c r="K21" s="3">
        <v>0</v>
      </c>
      <c r="L21" s="3">
        <v>64343.519999999997</v>
      </c>
      <c r="M21" s="20"/>
    </row>
    <row r="22" spans="1:14" x14ac:dyDescent="0.2">
      <c r="A22" s="1">
        <v>114000</v>
      </c>
      <c r="B22" s="1" t="s">
        <v>28</v>
      </c>
      <c r="C22" s="1">
        <v>12</v>
      </c>
      <c r="D22" s="1">
        <v>124</v>
      </c>
      <c r="E22" s="14" t="s">
        <v>15</v>
      </c>
      <c r="F22" s="15">
        <v>200269.59</v>
      </c>
      <c r="G22" s="15">
        <v>15608.19</v>
      </c>
      <c r="H22" s="15">
        <v>215877.78</v>
      </c>
      <c r="I22" s="15">
        <v>143973.97</v>
      </c>
      <c r="J22" s="15">
        <v>2799.28</v>
      </c>
      <c r="K22" s="15">
        <v>0</v>
      </c>
      <c r="L22" s="16">
        <v>69104.53</v>
      </c>
      <c r="M22" s="2"/>
    </row>
    <row r="23" spans="1:14" x14ac:dyDescent="0.2">
      <c r="A23" s="1">
        <v>114000</v>
      </c>
      <c r="B23" s="1" t="s">
        <v>28</v>
      </c>
      <c r="C23" s="1">
        <v>12</v>
      </c>
      <c r="D23" s="1">
        <v>125</v>
      </c>
      <c r="E23" s="1" t="s">
        <v>33</v>
      </c>
      <c r="F23" s="3">
        <v>85478.48</v>
      </c>
      <c r="G23" s="3">
        <v>20746.09</v>
      </c>
      <c r="H23" s="3">
        <v>106224.57</v>
      </c>
      <c r="I23" s="3">
        <v>44777.93</v>
      </c>
      <c r="J23" s="3">
        <v>20126.900000000001</v>
      </c>
      <c r="K23" s="3">
        <v>186.32</v>
      </c>
      <c r="L23" s="3">
        <v>41133.42</v>
      </c>
      <c r="M23" s="20"/>
    </row>
    <row r="24" spans="1:14" x14ac:dyDescent="0.2">
      <c r="A24" s="1">
        <v>114000</v>
      </c>
      <c r="B24" s="1" t="s">
        <v>28</v>
      </c>
      <c r="C24" s="1">
        <v>12</v>
      </c>
      <c r="D24" s="1">
        <v>127</v>
      </c>
      <c r="E24" s="11" t="s">
        <v>49</v>
      </c>
      <c r="F24" s="12">
        <v>170212.74</v>
      </c>
      <c r="G24" s="12">
        <v>105689.31</v>
      </c>
      <c r="H24" s="12">
        <v>275902.05</v>
      </c>
      <c r="I24" s="12">
        <v>107555.03</v>
      </c>
      <c r="J24" s="12">
        <v>10329.07</v>
      </c>
      <c r="K24" s="12">
        <v>0</v>
      </c>
      <c r="L24" s="13">
        <v>158017.95000000001</v>
      </c>
      <c r="M24" s="2"/>
    </row>
    <row r="25" spans="1:14" x14ac:dyDescent="0.2">
      <c r="A25" s="1">
        <v>114000</v>
      </c>
      <c r="B25" s="1" t="s">
        <v>28</v>
      </c>
      <c r="C25" s="1">
        <v>12</v>
      </c>
      <c r="D25" s="1">
        <v>141</v>
      </c>
      <c r="E25" s="1" t="s">
        <v>6</v>
      </c>
      <c r="F25" s="3">
        <v>104431.12</v>
      </c>
      <c r="G25" s="3">
        <v>4533.5</v>
      </c>
      <c r="H25" s="3">
        <v>108964.62</v>
      </c>
      <c r="I25" s="3">
        <v>71718.52</v>
      </c>
      <c r="J25" s="3">
        <v>3970.93</v>
      </c>
      <c r="K25" s="3">
        <v>0</v>
      </c>
      <c r="L25" s="3">
        <v>33275.17</v>
      </c>
      <c r="M25" s="20"/>
    </row>
    <row r="26" spans="1:14" x14ac:dyDescent="0.2">
      <c r="A26" s="1">
        <v>114000</v>
      </c>
      <c r="B26" s="1" t="s">
        <v>28</v>
      </c>
      <c r="C26" s="1">
        <v>12</v>
      </c>
      <c r="D26" s="1">
        <v>143</v>
      </c>
      <c r="E26" s="1" t="s">
        <v>20</v>
      </c>
      <c r="F26" s="3">
        <v>117545.67</v>
      </c>
      <c r="G26" s="3">
        <v>210583.79</v>
      </c>
      <c r="H26" s="3">
        <v>328129.46000000002</v>
      </c>
      <c r="I26" s="3">
        <v>23048.01</v>
      </c>
      <c r="J26" s="3">
        <v>6934.73</v>
      </c>
      <c r="K26" s="3">
        <v>0</v>
      </c>
      <c r="L26" s="3">
        <v>298146.71999999997</v>
      </c>
      <c r="M26" s="20"/>
    </row>
    <row r="27" spans="1:14" x14ac:dyDescent="0.2">
      <c r="A27" s="1">
        <v>114000</v>
      </c>
      <c r="B27" s="1" t="s">
        <v>28</v>
      </c>
      <c r="C27" s="1">
        <v>12</v>
      </c>
      <c r="D27" s="1">
        <v>144</v>
      </c>
      <c r="E27" s="11" t="s">
        <v>48</v>
      </c>
      <c r="F27" s="12">
        <v>65776.81</v>
      </c>
      <c r="G27" s="12">
        <v>147775.5</v>
      </c>
      <c r="H27" s="12">
        <v>213552.31</v>
      </c>
      <c r="I27" s="12">
        <v>55851.21</v>
      </c>
      <c r="J27" s="12">
        <v>12180.79</v>
      </c>
      <c r="K27" s="12">
        <v>0</v>
      </c>
      <c r="L27" s="13">
        <v>145520.31</v>
      </c>
      <c r="M27" s="2"/>
    </row>
    <row r="28" spans="1:14" x14ac:dyDescent="0.2">
      <c r="A28" s="1">
        <v>114000</v>
      </c>
      <c r="B28" s="1" t="s">
        <v>28</v>
      </c>
      <c r="C28" s="1">
        <v>12</v>
      </c>
      <c r="D28" s="1">
        <v>151</v>
      </c>
      <c r="E28" s="11" t="s">
        <v>4</v>
      </c>
      <c r="F28" s="12">
        <v>63238.65</v>
      </c>
      <c r="G28" s="12">
        <v>65033.26</v>
      </c>
      <c r="H28" s="12">
        <v>128271.91</v>
      </c>
      <c r="I28" s="12">
        <v>90593.37</v>
      </c>
      <c r="J28" s="12">
        <v>13767.88</v>
      </c>
      <c r="K28" s="12">
        <v>0</v>
      </c>
      <c r="L28" s="13">
        <v>23910.66</v>
      </c>
      <c r="M28" s="2"/>
    </row>
    <row r="29" spans="1:14" x14ac:dyDescent="0.2">
      <c r="A29" s="1">
        <v>114000</v>
      </c>
      <c r="B29" s="1" t="s">
        <v>28</v>
      </c>
      <c r="C29" s="1">
        <v>12</v>
      </c>
      <c r="D29" s="1">
        <v>152</v>
      </c>
      <c r="E29" s="1" t="s">
        <v>0</v>
      </c>
      <c r="F29" s="6">
        <v>843529.53</v>
      </c>
      <c r="G29" s="6">
        <v>1121.2</v>
      </c>
      <c r="H29" s="6">
        <v>844650.73</v>
      </c>
      <c r="I29" s="6">
        <v>32740.53</v>
      </c>
      <c r="J29" s="6">
        <v>3541.53</v>
      </c>
      <c r="K29" s="6">
        <v>0</v>
      </c>
      <c r="L29" s="6">
        <v>808368.67</v>
      </c>
      <c r="M29" s="20"/>
    </row>
    <row r="30" spans="1:14" x14ac:dyDescent="0.2">
      <c r="F30" s="7">
        <f>SUM(F19:F29)</f>
        <v>1809598.5899999999</v>
      </c>
      <c r="G30" s="7">
        <f t="shared" ref="G30:L30" si="2">SUM(G19:G29)</f>
        <v>871289.27</v>
      </c>
      <c r="H30" s="7">
        <f t="shared" si="2"/>
        <v>2680887.8600000003</v>
      </c>
      <c r="I30" s="7">
        <f t="shared" si="2"/>
        <v>731162.15</v>
      </c>
      <c r="J30" s="7">
        <f t="shared" si="2"/>
        <v>198967.92</v>
      </c>
      <c r="K30" s="7">
        <f t="shared" si="2"/>
        <v>186.32</v>
      </c>
      <c r="L30" s="7">
        <f t="shared" si="2"/>
        <v>1750571.47</v>
      </c>
      <c r="M30" s="21" t="s">
        <v>53</v>
      </c>
      <c r="N30" s="3"/>
    </row>
    <row r="31" spans="1:14" x14ac:dyDescent="0.2">
      <c r="E31" s="5" t="s">
        <v>21</v>
      </c>
      <c r="M31" s="17"/>
    </row>
    <row r="32" spans="1:14" x14ac:dyDescent="0.2">
      <c r="A32" s="1">
        <v>114000</v>
      </c>
      <c r="B32" s="1" t="s">
        <v>28</v>
      </c>
      <c r="C32" s="1">
        <v>13</v>
      </c>
      <c r="D32" s="1">
        <v>130</v>
      </c>
      <c r="E32" s="1" t="s">
        <v>18</v>
      </c>
      <c r="F32" s="3">
        <v>86158.71</v>
      </c>
      <c r="G32" s="3">
        <v>143555.51999999999</v>
      </c>
      <c r="H32" s="3">
        <v>229714.23</v>
      </c>
      <c r="I32" s="3">
        <v>73653.89</v>
      </c>
      <c r="J32" s="3">
        <v>2963.99</v>
      </c>
      <c r="K32" s="3">
        <v>7000</v>
      </c>
      <c r="L32" s="3">
        <v>146096.35</v>
      </c>
      <c r="M32" s="17"/>
    </row>
    <row r="33" spans="1:13" x14ac:dyDescent="0.2">
      <c r="A33" s="1">
        <v>114000</v>
      </c>
      <c r="B33" s="1" t="s">
        <v>28</v>
      </c>
      <c r="C33" s="1">
        <v>13</v>
      </c>
      <c r="D33" s="1">
        <v>131</v>
      </c>
      <c r="E33" s="1" t="s">
        <v>16</v>
      </c>
      <c r="F33" s="3">
        <v>32589.99</v>
      </c>
      <c r="G33" s="3">
        <v>20117.88</v>
      </c>
      <c r="H33" s="3">
        <v>52707.87</v>
      </c>
      <c r="I33" s="3">
        <v>12759.79</v>
      </c>
      <c r="J33" s="3">
        <v>4400.42</v>
      </c>
      <c r="K33" s="3">
        <v>0</v>
      </c>
      <c r="L33" s="3">
        <v>35547.660000000003</v>
      </c>
      <c r="M33" s="17"/>
    </row>
    <row r="34" spans="1:13" x14ac:dyDescent="0.2">
      <c r="A34" s="1">
        <v>114000</v>
      </c>
      <c r="B34" s="1" t="s">
        <v>28</v>
      </c>
      <c r="C34" s="1">
        <v>13</v>
      </c>
      <c r="D34" s="1">
        <v>132</v>
      </c>
      <c r="E34" s="1" t="s">
        <v>41</v>
      </c>
      <c r="F34" s="3">
        <v>48463.96</v>
      </c>
      <c r="G34" s="3">
        <v>23434.73</v>
      </c>
      <c r="H34" s="3">
        <v>71898.69</v>
      </c>
      <c r="I34" s="3">
        <v>69932.69</v>
      </c>
      <c r="J34" s="3">
        <v>0</v>
      </c>
      <c r="K34" s="3">
        <v>0</v>
      </c>
      <c r="L34" s="3">
        <v>1966</v>
      </c>
      <c r="M34" s="17"/>
    </row>
    <row r="35" spans="1:13" x14ac:dyDescent="0.2">
      <c r="A35" s="1">
        <v>114000</v>
      </c>
      <c r="B35" s="1" t="s">
        <v>28</v>
      </c>
      <c r="C35" s="1">
        <v>13</v>
      </c>
      <c r="D35" s="1">
        <v>133</v>
      </c>
      <c r="E35" s="1" t="s">
        <v>26</v>
      </c>
      <c r="F35" s="3">
        <v>13737.38</v>
      </c>
      <c r="G35" s="3">
        <v>17420.72</v>
      </c>
      <c r="H35" s="3">
        <v>31158.1</v>
      </c>
      <c r="I35" s="3">
        <v>13457</v>
      </c>
      <c r="J35" s="3">
        <v>52.61</v>
      </c>
      <c r="K35" s="3">
        <v>0</v>
      </c>
      <c r="L35" s="3">
        <v>17648.490000000002</v>
      </c>
      <c r="M35" s="17"/>
    </row>
    <row r="36" spans="1:13" x14ac:dyDescent="0.2">
      <c r="A36" s="1">
        <v>114000</v>
      </c>
      <c r="B36" s="1" t="s">
        <v>28</v>
      </c>
      <c r="C36" s="1">
        <v>13</v>
      </c>
      <c r="D36" s="1">
        <v>135</v>
      </c>
      <c r="E36" s="1" t="s">
        <v>22</v>
      </c>
      <c r="F36" s="3">
        <v>105496.28</v>
      </c>
      <c r="G36" s="3">
        <v>37906.97</v>
      </c>
      <c r="H36" s="3">
        <v>143403.25</v>
      </c>
      <c r="I36" s="3">
        <v>31409.46</v>
      </c>
      <c r="J36" s="3">
        <v>2433.29</v>
      </c>
      <c r="K36" s="3">
        <v>0</v>
      </c>
      <c r="L36" s="3">
        <v>109560.5</v>
      </c>
    </row>
    <row r="37" spans="1:13" x14ac:dyDescent="0.2">
      <c r="A37" s="1">
        <v>114000</v>
      </c>
      <c r="B37" s="1" t="s">
        <v>28</v>
      </c>
      <c r="C37" s="1">
        <v>13</v>
      </c>
      <c r="D37" s="1">
        <v>122</v>
      </c>
      <c r="E37" s="1" t="s">
        <v>29</v>
      </c>
      <c r="F37" s="3">
        <v>54907.96</v>
      </c>
      <c r="G37" s="3">
        <v>95668.36</v>
      </c>
      <c r="H37" s="3">
        <v>150576.32000000001</v>
      </c>
      <c r="I37" s="3">
        <v>4578.78</v>
      </c>
      <c r="J37" s="3">
        <v>128.04</v>
      </c>
      <c r="K37" s="3">
        <v>0</v>
      </c>
      <c r="L37" s="3">
        <v>145869.5</v>
      </c>
    </row>
    <row r="38" spans="1:13" x14ac:dyDescent="0.2">
      <c r="A38" s="1">
        <v>114000</v>
      </c>
      <c r="B38" s="1" t="s">
        <v>28</v>
      </c>
      <c r="C38" s="1">
        <v>13</v>
      </c>
      <c r="D38" s="1">
        <v>136</v>
      </c>
      <c r="E38" s="1" t="s">
        <v>35</v>
      </c>
      <c r="F38" s="3">
        <v>10000</v>
      </c>
      <c r="G38" s="3">
        <v>14110.36</v>
      </c>
      <c r="H38" s="3">
        <v>24110.36</v>
      </c>
      <c r="I38" s="3">
        <v>2945.56</v>
      </c>
      <c r="J38" s="3">
        <v>0</v>
      </c>
      <c r="K38" s="3">
        <v>0</v>
      </c>
      <c r="L38" s="3">
        <v>21164.799999999999</v>
      </c>
    </row>
    <row r="39" spans="1:13" x14ac:dyDescent="0.2">
      <c r="A39" s="1">
        <v>114000</v>
      </c>
      <c r="B39" s="1" t="s">
        <v>28</v>
      </c>
      <c r="C39" s="1">
        <v>13</v>
      </c>
      <c r="D39" s="1">
        <v>137</v>
      </c>
      <c r="E39" s="1" t="s">
        <v>10</v>
      </c>
      <c r="F39" s="3">
        <v>11898.17</v>
      </c>
      <c r="G39" s="3">
        <v>17483.28</v>
      </c>
      <c r="H39" s="3">
        <v>29381.45</v>
      </c>
      <c r="I39" s="3">
        <v>16117.42</v>
      </c>
      <c r="J39" s="3">
        <v>0</v>
      </c>
      <c r="K39" s="3">
        <v>0</v>
      </c>
      <c r="L39" s="3">
        <v>13264.03</v>
      </c>
    </row>
    <row r="40" spans="1:13" x14ac:dyDescent="0.2">
      <c r="A40" s="1">
        <v>114000</v>
      </c>
      <c r="B40" s="1" t="s">
        <v>28</v>
      </c>
      <c r="C40" s="1">
        <v>13</v>
      </c>
      <c r="D40" s="1">
        <v>150</v>
      </c>
      <c r="E40" s="1" t="s">
        <v>30</v>
      </c>
      <c r="F40" s="6">
        <v>36390.54</v>
      </c>
      <c r="G40" s="6">
        <v>81501.66</v>
      </c>
      <c r="H40" s="6">
        <v>117892.2</v>
      </c>
      <c r="I40" s="6">
        <v>14936.35</v>
      </c>
      <c r="J40" s="6">
        <v>0</v>
      </c>
      <c r="K40" s="6">
        <v>0</v>
      </c>
      <c r="L40" s="6">
        <v>102955.85</v>
      </c>
    </row>
    <row r="41" spans="1:13" x14ac:dyDescent="0.2">
      <c r="F41" s="7">
        <f>SUM(F32:F40)</f>
        <v>399642.99</v>
      </c>
      <c r="G41" s="7">
        <f t="shared" ref="G41:L41" si="3">SUM(G32:G40)</f>
        <v>451199.48</v>
      </c>
      <c r="H41" s="7">
        <f t="shared" si="3"/>
        <v>850842.46999999986</v>
      </c>
      <c r="I41" s="7">
        <f t="shared" si="3"/>
        <v>239790.94</v>
      </c>
      <c r="J41" s="7">
        <f t="shared" si="3"/>
        <v>9978.35</v>
      </c>
      <c r="K41" s="7">
        <f t="shared" si="3"/>
        <v>7000</v>
      </c>
      <c r="L41" s="7">
        <f t="shared" si="3"/>
        <v>594073.18000000005</v>
      </c>
    </row>
    <row r="42" spans="1:13" x14ac:dyDescent="0.2">
      <c r="E42" s="10" t="s">
        <v>12</v>
      </c>
    </row>
    <row r="43" spans="1:13" x14ac:dyDescent="0.2">
      <c r="A43" s="1">
        <v>114000</v>
      </c>
      <c r="B43" s="1" t="s">
        <v>28</v>
      </c>
      <c r="C43" s="1">
        <v>14</v>
      </c>
      <c r="D43" s="1">
        <v>140</v>
      </c>
      <c r="E43" s="1" t="s">
        <v>19</v>
      </c>
      <c r="F43" s="3">
        <v>7986.42</v>
      </c>
      <c r="G43" s="3">
        <v>5864.86</v>
      </c>
      <c r="H43" s="3">
        <v>13851.28</v>
      </c>
      <c r="I43" s="3">
        <v>23461.73</v>
      </c>
      <c r="J43" s="3">
        <v>0</v>
      </c>
      <c r="K43" s="3">
        <v>0</v>
      </c>
      <c r="L43" s="3">
        <v>-9610.4500000000007</v>
      </c>
    </row>
    <row r="44" spans="1:13" x14ac:dyDescent="0.2">
      <c r="A44" s="1">
        <v>114000</v>
      </c>
      <c r="B44" s="1" t="s">
        <v>28</v>
      </c>
      <c r="C44" s="1">
        <v>14</v>
      </c>
      <c r="D44" s="1">
        <v>146</v>
      </c>
      <c r="E44" s="1" t="s">
        <v>40</v>
      </c>
      <c r="F44" s="6">
        <v>5000</v>
      </c>
      <c r="G44" s="6">
        <v>6157.72</v>
      </c>
      <c r="H44" s="6">
        <v>11157.72</v>
      </c>
      <c r="I44" s="6">
        <v>7690.52</v>
      </c>
      <c r="J44" s="6">
        <v>0</v>
      </c>
      <c r="K44" s="6">
        <v>0</v>
      </c>
      <c r="L44" s="6">
        <v>3467.2</v>
      </c>
    </row>
    <row r="45" spans="1:13" x14ac:dyDescent="0.2">
      <c r="F45" s="7">
        <f>SUM(F43:F44)</f>
        <v>12986.42</v>
      </c>
      <c r="G45" s="7">
        <f t="shared" ref="G45:L45" si="4">SUM(G43:G44)</f>
        <v>12022.58</v>
      </c>
      <c r="H45" s="7">
        <f t="shared" si="4"/>
        <v>25009</v>
      </c>
      <c r="I45" s="7">
        <f t="shared" si="4"/>
        <v>31152.25</v>
      </c>
      <c r="J45" s="7">
        <f t="shared" si="4"/>
        <v>0</v>
      </c>
      <c r="K45" s="7">
        <f t="shared" si="4"/>
        <v>0</v>
      </c>
      <c r="L45" s="7">
        <f t="shared" si="4"/>
        <v>-6143.2500000000009</v>
      </c>
    </row>
    <row r="46" spans="1:13" x14ac:dyDescent="0.2">
      <c r="E46" s="5" t="s">
        <v>43</v>
      </c>
    </row>
    <row r="47" spans="1:13" x14ac:dyDescent="0.2">
      <c r="A47" s="1">
        <v>114000</v>
      </c>
      <c r="B47" s="1" t="s">
        <v>28</v>
      </c>
      <c r="C47" s="1">
        <v>16</v>
      </c>
      <c r="D47" s="1">
        <v>160</v>
      </c>
      <c r="E47" s="1" t="s">
        <v>44</v>
      </c>
      <c r="F47" s="6">
        <v>251588.1</v>
      </c>
      <c r="G47" s="6">
        <v>233029.57</v>
      </c>
      <c r="H47" s="6">
        <v>484617.67</v>
      </c>
      <c r="I47" s="6">
        <v>120248.95</v>
      </c>
      <c r="J47" s="6">
        <v>54501.120000000003</v>
      </c>
      <c r="K47" s="6">
        <v>20000</v>
      </c>
      <c r="L47" s="6">
        <v>289867.59999999998</v>
      </c>
    </row>
    <row r="48" spans="1:13" x14ac:dyDescent="0.2">
      <c r="F48" s="7">
        <f>SUM(F47)</f>
        <v>251588.1</v>
      </c>
      <c r="G48" s="7">
        <f t="shared" ref="G48:L48" si="5">SUM(G47)</f>
        <v>233029.57</v>
      </c>
      <c r="H48" s="7">
        <f t="shared" si="5"/>
        <v>484617.67</v>
      </c>
      <c r="I48" s="7">
        <f t="shared" si="5"/>
        <v>120248.95</v>
      </c>
      <c r="J48" s="7">
        <f t="shared" si="5"/>
        <v>54501.120000000003</v>
      </c>
      <c r="K48" s="7">
        <f t="shared" si="5"/>
        <v>20000</v>
      </c>
      <c r="L48" s="7">
        <f t="shared" si="5"/>
        <v>289867.59999999998</v>
      </c>
    </row>
    <row r="49" spans="1:12" x14ac:dyDescent="0.2">
      <c r="E49" s="7" t="s">
        <v>23</v>
      </c>
      <c r="F49" s="7">
        <f>F12+F17+F30+F41+F45+F48</f>
        <v>2743309.43</v>
      </c>
      <c r="G49" s="7">
        <f t="shared" ref="G49:L49" si="6">G12+G17+G30+G41+G45+G48</f>
        <v>4418344.8100000005</v>
      </c>
      <c r="H49" s="7">
        <f t="shared" si="6"/>
        <v>7161654.2400000002</v>
      </c>
      <c r="I49" s="7">
        <f t="shared" si="6"/>
        <v>1330728.47</v>
      </c>
      <c r="J49" s="7">
        <f t="shared" si="6"/>
        <v>319739.44</v>
      </c>
      <c r="K49" s="7">
        <f t="shared" si="6"/>
        <v>27186.32</v>
      </c>
      <c r="L49" s="7">
        <f t="shared" si="6"/>
        <v>5484000.0099999988</v>
      </c>
    </row>
    <row r="50" spans="1:12" x14ac:dyDescent="0.2">
      <c r="E50" s="7"/>
    </row>
    <row r="51" spans="1:12" x14ac:dyDescent="0.2">
      <c r="E51" s="8" t="s">
        <v>2</v>
      </c>
    </row>
    <row r="53" spans="1:12" x14ac:dyDescent="0.2">
      <c r="A53" s="1">
        <v>114000</v>
      </c>
      <c r="B53" s="1" t="s">
        <v>28</v>
      </c>
      <c r="C53" s="1">
        <v>11</v>
      </c>
      <c r="D53" s="1">
        <v>110</v>
      </c>
      <c r="E53" s="1" t="s">
        <v>24</v>
      </c>
      <c r="F53" s="3">
        <v>500</v>
      </c>
      <c r="G53" s="3">
        <v>6641.4</v>
      </c>
      <c r="H53" s="3">
        <v>7141.4</v>
      </c>
      <c r="I53" s="3">
        <v>0</v>
      </c>
      <c r="J53" s="3">
        <v>0</v>
      </c>
      <c r="K53" s="3">
        <v>0</v>
      </c>
      <c r="L53" s="3">
        <v>7141.4</v>
      </c>
    </row>
    <row r="54" spans="1:12" x14ac:dyDescent="0.2">
      <c r="A54" s="1">
        <v>114000</v>
      </c>
      <c r="B54" s="1" t="s">
        <v>28</v>
      </c>
      <c r="C54" s="1">
        <v>11</v>
      </c>
      <c r="D54" s="1">
        <v>114</v>
      </c>
      <c r="E54" s="1" t="s">
        <v>32</v>
      </c>
      <c r="F54" s="3">
        <v>573230</v>
      </c>
      <c r="G54" s="3">
        <v>457586.09</v>
      </c>
      <c r="H54" s="3">
        <v>1030816.09</v>
      </c>
      <c r="I54" s="3">
        <v>6128.98</v>
      </c>
      <c r="J54" s="3">
        <v>0</v>
      </c>
      <c r="K54" s="3">
        <v>0</v>
      </c>
      <c r="L54" s="3">
        <v>1024687.11</v>
      </c>
    </row>
    <row r="55" spans="1:12" x14ac:dyDescent="0.2">
      <c r="A55" s="1">
        <v>114000</v>
      </c>
      <c r="B55" s="1" t="s">
        <v>28</v>
      </c>
      <c r="C55" s="1">
        <v>12</v>
      </c>
      <c r="D55" s="1">
        <v>143</v>
      </c>
      <c r="E55" s="1" t="s">
        <v>20</v>
      </c>
      <c r="F55" s="3">
        <v>0</v>
      </c>
      <c r="G55" s="3">
        <v>226.75</v>
      </c>
      <c r="H55" s="3">
        <v>226.75</v>
      </c>
      <c r="I55" s="3">
        <v>0</v>
      </c>
      <c r="J55" s="3">
        <v>0</v>
      </c>
      <c r="K55" s="3">
        <v>0</v>
      </c>
      <c r="L55" s="3">
        <v>226.75</v>
      </c>
    </row>
    <row r="56" spans="1:12" x14ac:dyDescent="0.2">
      <c r="A56" s="1">
        <v>114000</v>
      </c>
      <c r="B56" s="1" t="s">
        <v>28</v>
      </c>
      <c r="C56" s="1">
        <v>13</v>
      </c>
      <c r="D56" s="1">
        <v>133</v>
      </c>
      <c r="E56" s="1" t="s">
        <v>26</v>
      </c>
      <c r="F56" s="6">
        <v>1000</v>
      </c>
      <c r="G56" s="6">
        <v>0</v>
      </c>
      <c r="H56" s="6">
        <v>1000</v>
      </c>
      <c r="I56" s="6">
        <v>330.1</v>
      </c>
      <c r="J56" s="6">
        <v>0</v>
      </c>
      <c r="K56" s="6">
        <v>0</v>
      </c>
      <c r="L56" s="6">
        <v>669.9</v>
      </c>
    </row>
    <row r="57" spans="1:12" x14ac:dyDescent="0.2">
      <c r="E57" s="7" t="s">
        <v>8</v>
      </c>
      <c r="F57" s="7">
        <f>SUM(F53:F56)</f>
        <v>574730</v>
      </c>
      <c r="G57" s="7">
        <f t="shared" ref="G57:L57" si="7">SUM(G53:G56)</f>
        <v>464454.24000000005</v>
      </c>
      <c r="H57" s="7">
        <f t="shared" si="7"/>
        <v>1039184.24</v>
      </c>
      <c r="I57" s="7">
        <f t="shared" si="7"/>
        <v>6459.08</v>
      </c>
      <c r="J57" s="7">
        <f t="shared" si="7"/>
        <v>0</v>
      </c>
      <c r="K57" s="7">
        <f t="shared" si="7"/>
        <v>0</v>
      </c>
      <c r="L57" s="7">
        <f t="shared" si="7"/>
        <v>1032725.16</v>
      </c>
    </row>
    <row r="58" spans="1:12" x14ac:dyDescent="0.2">
      <c r="E58" s="7" t="s">
        <v>45</v>
      </c>
      <c r="F58" s="7">
        <f>F49+F57</f>
        <v>3318039.43</v>
      </c>
      <c r="G58" s="7">
        <f t="shared" ref="G58:L58" si="8">G49+G57</f>
        <v>4882799.0500000007</v>
      </c>
      <c r="H58" s="7">
        <f t="shared" si="8"/>
        <v>8200838.4800000004</v>
      </c>
      <c r="I58" s="7">
        <f t="shared" si="8"/>
        <v>1337187.55</v>
      </c>
      <c r="J58" s="7">
        <f t="shared" si="8"/>
        <v>319739.44</v>
      </c>
      <c r="K58" s="7">
        <f t="shared" si="8"/>
        <v>27186.32</v>
      </c>
      <c r="L58" s="7">
        <f t="shared" si="8"/>
        <v>6516725.169999999</v>
      </c>
    </row>
  </sheetData>
  <mergeCells count="1">
    <mergeCell ref="E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Fund 114</vt:lpstr>
    </vt:vector>
  </TitlesOfParts>
  <Company>FHDACCD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Lucas</dc:creator>
  <cp:lastModifiedBy>Pauline Brown</cp:lastModifiedBy>
  <cp:lastPrinted>2019-06-20T17:39:05Z</cp:lastPrinted>
  <dcterms:created xsi:type="dcterms:W3CDTF">2013-06-13T22:46:17Z</dcterms:created>
  <dcterms:modified xsi:type="dcterms:W3CDTF">2020-06-05T00:46:49Z</dcterms:modified>
</cp:coreProperties>
</file>